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60"/>
  </bookViews>
  <sheets>
    <sheet name="统计表" sheetId="9" r:id="rId1"/>
  </sheets>
  <calcPr calcId="144525"/>
</workbook>
</file>

<file path=xl/sharedStrings.xml><?xml version="1.0" encoding="utf-8"?>
<sst xmlns="http://schemas.openxmlformats.org/spreadsheetml/2006/main" count="26" uniqueCount="22">
  <si>
    <t>柳江区疾病应急救助基金统计表</t>
  </si>
  <si>
    <t>统计时间：2024年4月10日</t>
  </si>
  <si>
    <t>年度</t>
  </si>
  <si>
    <t>筹集基金（万元）</t>
  </si>
  <si>
    <t>基金使用</t>
  </si>
  <si>
    <t>剩余基金（万元）</t>
  </si>
  <si>
    <t>追回基金</t>
  </si>
  <si>
    <t>财务费用及利息收入（万元）</t>
  </si>
  <si>
    <t>年末基金对帐余额（万元）</t>
  </si>
  <si>
    <t>中央财政</t>
  </si>
  <si>
    <t>自治区财政</t>
  </si>
  <si>
    <t>筹集合计</t>
  </si>
  <si>
    <t>身份不明</t>
  </si>
  <si>
    <t>无力支付</t>
  </si>
  <si>
    <t>使用合计（万元）</t>
  </si>
  <si>
    <t>人数</t>
  </si>
  <si>
    <t>金额（万元）</t>
  </si>
  <si>
    <t>申请（万元）</t>
  </si>
  <si>
    <t>拨付（万元）</t>
  </si>
  <si>
    <t>2013-2014</t>
  </si>
  <si>
    <t>合计</t>
  </si>
  <si>
    <t>说明：收入支付年度统计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</si>
</sst>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.00_ "/>
    <numFmt numFmtId="178" formatCode="0.000000_ ;[Red]\-0.000000\ "/>
    <numFmt numFmtId="179" formatCode="0.000000_);[Red]\(0.000000\)"/>
  </numFmts>
  <fonts count="26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11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9" fillId="20" borderId="13" applyNumberFormat="0" applyAlignment="0" applyProtection="0">
      <alignment vertical="center"/>
    </xf>
    <xf numFmtId="0" fontId="23" fillId="20" borderId="10" applyNumberFormat="0" applyAlignment="0" applyProtection="0">
      <alignment vertical="center"/>
    </xf>
    <xf numFmtId="0" fontId="14" fillId="13" borderId="12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Fill="1">
      <alignment vertical="center"/>
    </xf>
    <xf numFmtId="49" fontId="0" fillId="0" borderId="0" xfId="0" applyNumberFormat="1">
      <alignment vertical="center"/>
    </xf>
    <xf numFmtId="177" fontId="0" fillId="0" borderId="0" xfId="0" applyNumberFormat="1">
      <alignment vertical="center"/>
    </xf>
    <xf numFmtId="49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/>
    </xf>
    <xf numFmtId="17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176" fontId="1" fillId="0" borderId="1" xfId="0" applyNumberFormat="1" applyFont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177" fontId="3" fillId="0" borderId="4" xfId="0" applyNumberFormat="1" applyFont="1" applyFill="1" applyBorder="1" applyAlignment="1">
      <alignment horizontal="center" vertical="center" wrapText="1"/>
    </xf>
    <xf numFmtId="177" fontId="3" fillId="0" borderId="5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177" fontId="4" fillId="0" borderId="4" xfId="0" applyNumberFormat="1" applyFont="1" applyFill="1" applyBorder="1" applyAlignment="1">
      <alignment horizontal="center" vertical="center" wrapText="1"/>
    </xf>
    <xf numFmtId="177" fontId="3" fillId="0" borderId="4" xfId="0" applyNumberFormat="1" applyFont="1" applyFill="1" applyBorder="1">
      <alignment vertical="center"/>
    </xf>
    <xf numFmtId="176" fontId="3" fillId="0" borderId="4" xfId="0" applyNumberFormat="1" applyFont="1" applyFill="1" applyBorder="1" applyAlignment="1">
      <alignment horizontal="center" vertical="center" wrapText="1"/>
    </xf>
    <xf numFmtId="179" fontId="3" fillId="0" borderId="4" xfId="0" applyNumberFormat="1" applyFont="1" applyFill="1" applyBorder="1" applyAlignment="1">
      <alignment horizontal="center" vertical="center" wrapText="1"/>
    </xf>
    <xf numFmtId="177" fontId="3" fillId="0" borderId="4" xfId="0" applyNumberFormat="1" applyFont="1" applyFill="1" applyBorder="1" applyAlignment="1">
      <alignment horizontal="right" vertical="center"/>
    </xf>
    <xf numFmtId="177" fontId="4" fillId="0" borderId="4" xfId="51" applyNumberFormat="1" applyFont="1" applyFill="1" applyBorder="1" applyAlignment="1">
      <alignment horizontal="center" vertical="center" wrapText="1"/>
    </xf>
    <xf numFmtId="177" fontId="4" fillId="0" borderId="4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177" fontId="3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177" fontId="3" fillId="0" borderId="4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179" fontId="3" fillId="0" borderId="4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177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77" fontId="3" fillId="0" borderId="8" xfId="0" applyNumberFormat="1" applyFont="1" applyFill="1" applyBorder="1" applyAlignment="1">
      <alignment horizontal="center" vertical="center" wrapText="1"/>
    </xf>
    <xf numFmtId="177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179" fontId="3" fillId="0" borderId="4" xfId="0" applyNumberFormat="1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177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8" fontId="3" fillId="0" borderId="4" xfId="0" applyNumberFormat="1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/>
    </xf>
    <xf numFmtId="179" fontId="3" fillId="0" borderId="4" xfId="0" applyNumberFormat="1" applyFont="1" applyBorder="1" applyAlignment="1">
      <alignment horizontal="center" vertical="center"/>
    </xf>
    <xf numFmtId="0" fontId="3" fillId="0" borderId="4" xfId="0" applyFont="1" applyBorder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5" xfId="50"/>
    <cellStyle name="常规_Sheet1" xfId="5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9"/>
  <sheetViews>
    <sheetView tabSelected="1" workbookViewId="0">
      <pane xSplit="1" ySplit="5" topLeftCell="B6" activePane="bottomRight" state="frozen"/>
      <selection/>
      <selection pane="topRight"/>
      <selection pane="bottomLeft"/>
      <selection pane="bottomRight" activeCell="A1" sqref="A1:P1"/>
    </sheetView>
  </sheetViews>
  <sheetFormatPr defaultColWidth="9" defaultRowHeight="14.4"/>
  <cols>
    <col min="1" max="1" width="6.44444444444444" style="2" customWidth="1"/>
    <col min="2" max="2" width="8.55555555555556" style="3" customWidth="1"/>
    <col min="3" max="3" width="7.55555555555556" style="3" customWidth="1"/>
    <col min="4" max="4" width="8.44444444444444" style="3" customWidth="1"/>
    <col min="5" max="5" width="5.55555555555556" customWidth="1"/>
    <col min="6" max="6" width="13.1296296296296" customWidth="1"/>
    <col min="7" max="7" width="11.2222222222222" customWidth="1"/>
    <col min="8" max="8" width="5.88888888888889" customWidth="1"/>
    <col min="9" max="9" width="11" customWidth="1"/>
    <col min="10" max="10" width="10.7777777777778" customWidth="1"/>
    <col min="11" max="11" width="10.8796296296296" customWidth="1"/>
    <col min="12" max="12" width="12.7777777777778" customWidth="1"/>
    <col min="13" max="13" width="5" customWidth="1"/>
    <col min="14" max="14" width="10.3333333333333" customWidth="1"/>
  </cols>
  <sheetData>
    <row r="1" ht="30.6" spans="1:16">
      <c r="A1" s="4" t="s">
        <v>0</v>
      </c>
      <c r="B1" s="5"/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ht="30.6" spans="1:16">
      <c r="A2" s="7" t="s">
        <v>1</v>
      </c>
      <c r="B2" s="8"/>
      <c r="C2" s="8"/>
      <c r="D2" s="8"/>
      <c r="E2" s="9"/>
      <c r="F2" s="9"/>
      <c r="G2" s="9"/>
      <c r="H2" s="10"/>
      <c r="I2" s="6"/>
      <c r="J2" s="6"/>
      <c r="K2" s="6"/>
      <c r="L2" s="6"/>
      <c r="M2" s="10"/>
      <c r="N2" s="6"/>
      <c r="O2" s="6"/>
      <c r="P2" s="6"/>
    </row>
    <row r="3" s="1" customFormat="1" spans="1:16">
      <c r="A3" s="11" t="s">
        <v>2</v>
      </c>
      <c r="B3" s="12" t="s">
        <v>3</v>
      </c>
      <c r="C3" s="12"/>
      <c r="D3" s="12"/>
      <c r="E3" s="13" t="s">
        <v>4</v>
      </c>
      <c r="F3" s="14"/>
      <c r="G3" s="14"/>
      <c r="H3" s="14"/>
      <c r="I3" s="14"/>
      <c r="J3" s="14"/>
      <c r="K3" s="37"/>
      <c r="L3" s="38" t="s">
        <v>5</v>
      </c>
      <c r="M3" s="38" t="s">
        <v>6</v>
      </c>
      <c r="N3" s="38"/>
      <c r="O3" s="38" t="s">
        <v>7</v>
      </c>
      <c r="P3" s="39" t="s">
        <v>8</v>
      </c>
    </row>
    <row r="4" s="1" customFormat="1" spans="1:16">
      <c r="A4" s="15"/>
      <c r="B4" s="16" t="s">
        <v>9</v>
      </c>
      <c r="C4" s="16" t="s">
        <v>10</v>
      </c>
      <c r="D4" s="16" t="s">
        <v>11</v>
      </c>
      <c r="E4" s="12" t="s">
        <v>12</v>
      </c>
      <c r="F4" s="12"/>
      <c r="G4" s="12"/>
      <c r="H4" s="12" t="s">
        <v>13</v>
      </c>
      <c r="I4" s="12"/>
      <c r="J4" s="12"/>
      <c r="K4" s="16" t="s">
        <v>14</v>
      </c>
      <c r="L4" s="38"/>
      <c r="M4" s="40" t="s">
        <v>15</v>
      </c>
      <c r="N4" s="38" t="s">
        <v>16</v>
      </c>
      <c r="O4" s="38"/>
      <c r="P4" s="39"/>
    </row>
    <row r="5" s="1" customFormat="1" ht="24" spans="1:16">
      <c r="A5" s="17"/>
      <c r="B5" s="18"/>
      <c r="C5" s="18"/>
      <c r="D5" s="18"/>
      <c r="E5" s="19" t="s">
        <v>15</v>
      </c>
      <c r="F5" s="12" t="s">
        <v>17</v>
      </c>
      <c r="G5" s="12" t="s">
        <v>18</v>
      </c>
      <c r="H5" s="19" t="s">
        <v>15</v>
      </c>
      <c r="I5" s="12" t="s">
        <v>17</v>
      </c>
      <c r="J5" s="12" t="s">
        <v>18</v>
      </c>
      <c r="K5" s="18"/>
      <c r="L5" s="38"/>
      <c r="M5" s="40"/>
      <c r="N5" s="38"/>
      <c r="O5" s="38"/>
      <c r="P5" s="39"/>
    </row>
    <row r="6" ht="24" spans="1:16">
      <c r="A6" s="20" t="s">
        <v>19</v>
      </c>
      <c r="B6" s="21">
        <v>30</v>
      </c>
      <c r="C6" s="21"/>
      <c r="D6" s="22">
        <f t="shared" ref="D6:D14" si="0">SUM(B6:C6)</f>
        <v>30</v>
      </c>
      <c r="E6" s="23">
        <v>35</v>
      </c>
      <c r="F6" s="24">
        <v>4.997127</v>
      </c>
      <c r="G6" s="24">
        <v>4.997127</v>
      </c>
      <c r="H6" s="23">
        <v>58</v>
      </c>
      <c r="I6" s="24">
        <v>25.113192</v>
      </c>
      <c r="J6" s="24">
        <v>25.002873</v>
      </c>
      <c r="K6" s="24">
        <f>G6+J6</f>
        <v>30</v>
      </c>
      <c r="L6" s="41">
        <f>D6-K6</f>
        <v>0</v>
      </c>
      <c r="M6" s="42">
        <v>0</v>
      </c>
      <c r="N6" s="41">
        <v>0</v>
      </c>
      <c r="O6" s="43"/>
      <c r="P6" s="44">
        <v>30</v>
      </c>
    </row>
    <row r="7" spans="1:16">
      <c r="A7" s="20">
        <v>2015</v>
      </c>
      <c r="B7" s="21">
        <v>15</v>
      </c>
      <c r="C7" s="21">
        <v>11</v>
      </c>
      <c r="D7" s="25">
        <f t="shared" si="0"/>
        <v>26</v>
      </c>
      <c r="E7" s="23">
        <v>40</v>
      </c>
      <c r="F7" s="24">
        <v>1.118094</v>
      </c>
      <c r="G7" s="24">
        <v>1.118094</v>
      </c>
      <c r="H7" s="23">
        <v>121</v>
      </c>
      <c r="I7" s="24">
        <v>12.250387</v>
      </c>
      <c r="J7" s="24">
        <v>12.250387</v>
      </c>
      <c r="K7" s="24">
        <f t="shared" ref="K7:K31" si="1">G7+J7</f>
        <v>13.368481</v>
      </c>
      <c r="L7" s="41">
        <f t="shared" ref="L7:L32" si="2">D7-K7</f>
        <v>12.631519</v>
      </c>
      <c r="M7" s="42">
        <v>0</v>
      </c>
      <c r="N7" s="41">
        <v>0</v>
      </c>
      <c r="O7" s="43"/>
      <c r="P7" s="44">
        <v>19.42</v>
      </c>
    </row>
    <row r="8" spans="1:16">
      <c r="A8" s="20">
        <v>2016</v>
      </c>
      <c r="B8" s="21"/>
      <c r="C8" s="26">
        <v>39</v>
      </c>
      <c r="D8" s="22">
        <f t="shared" si="0"/>
        <v>39</v>
      </c>
      <c r="E8" s="23">
        <v>7</v>
      </c>
      <c r="F8" s="24">
        <v>4.186294</v>
      </c>
      <c r="G8" s="24">
        <v>4.186294</v>
      </c>
      <c r="H8" s="23">
        <v>54</v>
      </c>
      <c r="I8" s="24">
        <v>15.022383</v>
      </c>
      <c r="J8" s="24">
        <v>15.022383</v>
      </c>
      <c r="K8" s="24">
        <f t="shared" si="1"/>
        <v>19.208677</v>
      </c>
      <c r="L8" s="41">
        <f t="shared" si="2"/>
        <v>19.791323</v>
      </c>
      <c r="M8" s="42">
        <v>0</v>
      </c>
      <c r="N8" s="41">
        <v>0</v>
      </c>
      <c r="O8" s="43"/>
      <c r="P8" s="44">
        <v>38.82</v>
      </c>
    </row>
    <row r="9" spans="1:16">
      <c r="A9" s="20">
        <v>2017</v>
      </c>
      <c r="B9" s="27">
        <v>25</v>
      </c>
      <c r="C9" s="26">
        <v>6</v>
      </c>
      <c r="D9" s="22">
        <f t="shared" si="0"/>
        <v>31</v>
      </c>
      <c r="E9" s="23">
        <v>0</v>
      </c>
      <c r="F9" s="24"/>
      <c r="G9" s="24"/>
      <c r="H9" s="23">
        <v>8</v>
      </c>
      <c r="I9" s="24">
        <v>9.822909</v>
      </c>
      <c r="J9" s="24">
        <v>9.822909</v>
      </c>
      <c r="K9" s="24">
        <f t="shared" si="1"/>
        <v>9.822909</v>
      </c>
      <c r="L9" s="41">
        <f t="shared" si="2"/>
        <v>21.177091</v>
      </c>
      <c r="M9" s="42">
        <v>0</v>
      </c>
      <c r="N9" s="41">
        <v>0</v>
      </c>
      <c r="O9" s="43"/>
      <c r="P9" s="45">
        <v>59.76</v>
      </c>
    </row>
    <row r="10" spans="1:16">
      <c r="A10" s="20">
        <v>2018</v>
      </c>
      <c r="B10" s="27">
        <f>11.03+2.29</f>
        <v>13.32</v>
      </c>
      <c r="C10" s="27">
        <v>6.24</v>
      </c>
      <c r="D10" s="22">
        <f t="shared" si="0"/>
        <v>19.56</v>
      </c>
      <c r="E10" s="23">
        <v>0</v>
      </c>
      <c r="F10" s="24"/>
      <c r="G10" s="24"/>
      <c r="H10" s="23">
        <v>5</v>
      </c>
      <c r="I10" s="24">
        <v>6.685898</v>
      </c>
      <c r="J10" s="24">
        <v>6.685898</v>
      </c>
      <c r="K10" s="24">
        <f t="shared" si="1"/>
        <v>6.685898</v>
      </c>
      <c r="L10" s="41">
        <f t="shared" si="2"/>
        <v>12.874102</v>
      </c>
      <c r="M10" s="42">
        <v>0</v>
      </c>
      <c r="N10" s="41">
        <v>0</v>
      </c>
      <c r="O10" s="43"/>
      <c r="P10" s="45">
        <v>71.69</v>
      </c>
    </row>
    <row r="11" spans="1:16">
      <c r="A11" s="28">
        <v>2019</v>
      </c>
      <c r="B11" s="27">
        <f>13.62+2.64</f>
        <v>16.26</v>
      </c>
      <c r="C11" s="27"/>
      <c r="D11" s="22">
        <f t="shared" si="0"/>
        <v>16.26</v>
      </c>
      <c r="E11" s="23">
        <v>0</v>
      </c>
      <c r="F11" s="24"/>
      <c r="G11" s="24"/>
      <c r="H11" s="23">
        <v>0</v>
      </c>
      <c r="I11" s="24"/>
      <c r="J11" s="24"/>
      <c r="K11" s="24">
        <f t="shared" si="1"/>
        <v>0</v>
      </c>
      <c r="L11" s="24">
        <f t="shared" si="2"/>
        <v>16.26</v>
      </c>
      <c r="M11" s="23">
        <v>0</v>
      </c>
      <c r="N11" s="24">
        <v>0</v>
      </c>
      <c r="O11" s="29"/>
      <c r="P11" s="46">
        <v>82.73</v>
      </c>
    </row>
    <row r="12" spans="1:16">
      <c r="A12" s="20">
        <v>2020</v>
      </c>
      <c r="B12" s="21"/>
      <c r="C12" s="21"/>
      <c r="D12" s="22">
        <f t="shared" si="0"/>
        <v>0</v>
      </c>
      <c r="E12" s="23">
        <v>0</v>
      </c>
      <c r="F12" s="24"/>
      <c r="G12" s="24"/>
      <c r="H12" s="23">
        <v>0</v>
      </c>
      <c r="I12" s="24"/>
      <c r="J12" s="24"/>
      <c r="K12" s="24">
        <f t="shared" si="1"/>
        <v>0</v>
      </c>
      <c r="L12" s="41">
        <f t="shared" si="2"/>
        <v>0</v>
      </c>
      <c r="M12" s="42">
        <v>0</v>
      </c>
      <c r="N12" s="41">
        <v>0</v>
      </c>
      <c r="O12" s="43"/>
      <c r="P12" s="45">
        <v>82.73</v>
      </c>
    </row>
    <row r="13" spans="1:16">
      <c r="A13" s="20">
        <v>2021</v>
      </c>
      <c r="B13" s="21"/>
      <c r="C13" s="26"/>
      <c r="D13" s="22">
        <f t="shared" si="0"/>
        <v>0</v>
      </c>
      <c r="E13" s="23">
        <v>0</v>
      </c>
      <c r="F13" s="24"/>
      <c r="G13" s="24"/>
      <c r="H13" s="23">
        <v>0</v>
      </c>
      <c r="I13" s="24"/>
      <c r="J13" s="24"/>
      <c r="K13" s="24">
        <f t="shared" si="1"/>
        <v>0</v>
      </c>
      <c r="L13" s="47">
        <f t="shared" si="2"/>
        <v>0</v>
      </c>
      <c r="M13" s="42">
        <v>0</v>
      </c>
      <c r="N13" s="41">
        <v>0</v>
      </c>
      <c r="O13" s="43"/>
      <c r="P13" s="45">
        <v>84.04</v>
      </c>
    </row>
    <row r="14" ht="15" customHeight="1" spans="1:16">
      <c r="A14" s="20">
        <v>2022</v>
      </c>
      <c r="B14" s="27">
        <f>18.9</f>
        <v>18.9</v>
      </c>
      <c r="C14" s="26"/>
      <c r="D14" s="22">
        <f t="shared" si="0"/>
        <v>18.9</v>
      </c>
      <c r="E14" s="23">
        <v>0</v>
      </c>
      <c r="F14" s="24"/>
      <c r="G14" s="24"/>
      <c r="H14" s="23">
        <v>0</v>
      </c>
      <c r="I14" s="24"/>
      <c r="J14" s="24"/>
      <c r="K14" s="24">
        <f t="shared" si="1"/>
        <v>0</v>
      </c>
      <c r="L14" s="41">
        <f t="shared" si="2"/>
        <v>18.9</v>
      </c>
      <c r="M14" s="42">
        <v>0</v>
      </c>
      <c r="N14" s="41">
        <v>0</v>
      </c>
      <c r="O14" s="43"/>
      <c r="P14" s="45">
        <v>104.25</v>
      </c>
    </row>
    <row r="15" spans="1:16">
      <c r="A15" s="20">
        <v>2023</v>
      </c>
      <c r="B15" s="29"/>
      <c r="C15" s="29"/>
      <c r="D15" s="22"/>
      <c r="E15" s="23"/>
      <c r="F15" s="24"/>
      <c r="G15" s="24"/>
      <c r="H15" s="23"/>
      <c r="I15" s="24"/>
      <c r="J15" s="24"/>
      <c r="K15" s="24">
        <f t="shared" si="1"/>
        <v>0</v>
      </c>
      <c r="L15" s="41">
        <f t="shared" si="2"/>
        <v>0</v>
      </c>
      <c r="M15" s="42">
        <v>0</v>
      </c>
      <c r="N15" s="41">
        <v>0</v>
      </c>
      <c r="O15" s="43"/>
      <c r="P15" s="45">
        <v>105.88</v>
      </c>
    </row>
    <row r="16" spans="1:16">
      <c r="A16" s="20">
        <v>2024</v>
      </c>
      <c r="B16" s="29"/>
      <c r="C16" s="29"/>
      <c r="D16" s="22"/>
      <c r="E16" s="23"/>
      <c r="F16" s="24"/>
      <c r="G16" s="24"/>
      <c r="H16" s="23"/>
      <c r="I16" s="24"/>
      <c r="J16" s="24"/>
      <c r="K16" s="24">
        <f t="shared" si="1"/>
        <v>0</v>
      </c>
      <c r="L16" s="41">
        <f t="shared" si="2"/>
        <v>0</v>
      </c>
      <c r="M16" s="42"/>
      <c r="N16" s="41"/>
      <c r="O16" s="43"/>
      <c r="P16" s="45"/>
    </row>
    <row r="17" spans="1:16">
      <c r="A17" s="20">
        <v>2025</v>
      </c>
      <c r="B17" s="29"/>
      <c r="C17" s="29"/>
      <c r="D17" s="22"/>
      <c r="E17" s="23"/>
      <c r="F17" s="24"/>
      <c r="G17" s="24"/>
      <c r="H17" s="23"/>
      <c r="I17" s="24"/>
      <c r="J17" s="24"/>
      <c r="K17" s="24">
        <f t="shared" si="1"/>
        <v>0</v>
      </c>
      <c r="L17" s="41">
        <f t="shared" si="2"/>
        <v>0</v>
      </c>
      <c r="M17" s="42"/>
      <c r="N17" s="41"/>
      <c r="O17" s="43"/>
      <c r="P17" s="45"/>
    </row>
    <row r="18" spans="1:16">
      <c r="A18" s="20">
        <v>2026</v>
      </c>
      <c r="B18" s="29"/>
      <c r="C18" s="29"/>
      <c r="D18" s="22"/>
      <c r="E18" s="23"/>
      <c r="F18" s="24"/>
      <c r="G18" s="24"/>
      <c r="H18" s="23"/>
      <c r="I18" s="24"/>
      <c r="J18" s="24"/>
      <c r="K18" s="24">
        <f t="shared" si="1"/>
        <v>0</v>
      </c>
      <c r="L18" s="41">
        <f t="shared" si="2"/>
        <v>0</v>
      </c>
      <c r="M18" s="42"/>
      <c r="N18" s="41"/>
      <c r="O18" s="43"/>
      <c r="P18" s="45"/>
    </row>
    <row r="19" spans="1:16">
      <c r="A19" s="20">
        <v>2027</v>
      </c>
      <c r="B19" s="29"/>
      <c r="C19" s="29"/>
      <c r="D19" s="22"/>
      <c r="E19" s="23"/>
      <c r="F19" s="24"/>
      <c r="G19" s="24"/>
      <c r="H19" s="23"/>
      <c r="I19" s="24"/>
      <c r="J19" s="24"/>
      <c r="K19" s="24">
        <f t="shared" si="1"/>
        <v>0</v>
      </c>
      <c r="L19" s="41">
        <f t="shared" si="2"/>
        <v>0</v>
      </c>
      <c r="M19" s="42"/>
      <c r="N19" s="41"/>
      <c r="O19" s="43"/>
      <c r="P19" s="45"/>
    </row>
    <row r="20" spans="1:16">
      <c r="A20" s="20">
        <v>2028</v>
      </c>
      <c r="B20" s="29"/>
      <c r="C20" s="29"/>
      <c r="D20" s="22"/>
      <c r="E20" s="23"/>
      <c r="F20" s="24"/>
      <c r="G20" s="24"/>
      <c r="H20" s="23"/>
      <c r="I20" s="24"/>
      <c r="J20" s="24"/>
      <c r="K20" s="24">
        <f t="shared" si="1"/>
        <v>0</v>
      </c>
      <c r="L20" s="41">
        <f t="shared" si="2"/>
        <v>0</v>
      </c>
      <c r="M20" s="42"/>
      <c r="N20" s="41"/>
      <c r="O20" s="43"/>
      <c r="P20" s="45"/>
    </row>
    <row r="21" spans="1:16">
      <c r="A21" s="20">
        <v>2029</v>
      </c>
      <c r="B21" s="29"/>
      <c r="C21" s="29"/>
      <c r="D21" s="22"/>
      <c r="E21" s="23"/>
      <c r="F21" s="24"/>
      <c r="G21" s="24"/>
      <c r="H21" s="23"/>
      <c r="I21" s="24"/>
      <c r="J21" s="24"/>
      <c r="K21" s="24">
        <f t="shared" si="1"/>
        <v>0</v>
      </c>
      <c r="L21" s="41">
        <f t="shared" si="2"/>
        <v>0</v>
      </c>
      <c r="M21" s="42"/>
      <c r="N21" s="41"/>
      <c r="O21" s="43"/>
      <c r="P21" s="45"/>
    </row>
    <row r="22" spans="1:16">
      <c r="A22" s="20">
        <v>2030</v>
      </c>
      <c r="B22" s="29"/>
      <c r="C22" s="29"/>
      <c r="D22" s="22"/>
      <c r="E22" s="23"/>
      <c r="F22" s="24"/>
      <c r="G22" s="24"/>
      <c r="H22" s="23"/>
      <c r="I22" s="24"/>
      <c r="J22" s="24"/>
      <c r="K22" s="24">
        <f t="shared" si="1"/>
        <v>0</v>
      </c>
      <c r="L22" s="41">
        <f t="shared" si="2"/>
        <v>0</v>
      </c>
      <c r="M22" s="42"/>
      <c r="N22" s="41"/>
      <c r="O22" s="43"/>
      <c r="P22" s="45"/>
    </row>
    <row r="23" spans="1:16">
      <c r="A23" s="20">
        <v>2031</v>
      </c>
      <c r="B23" s="29"/>
      <c r="C23" s="29"/>
      <c r="D23" s="22"/>
      <c r="E23" s="23"/>
      <c r="F23" s="24"/>
      <c r="G23" s="24"/>
      <c r="H23" s="23"/>
      <c r="I23" s="24"/>
      <c r="J23" s="24"/>
      <c r="K23" s="24">
        <f t="shared" si="1"/>
        <v>0</v>
      </c>
      <c r="L23" s="41">
        <f t="shared" si="2"/>
        <v>0</v>
      </c>
      <c r="M23" s="42"/>
      <c r="N23" s="41"/>
      <c r="O23" s="43"/>
      <c r="P23" s="45"/>
    </row>
    <row r="24" spans="1:16">
      <c r="A24" s="20">
        <v>2032</v>
      </c>
      <c r="B24" s="29"/>
      <c r="C24" s="29"/>
      <c r="D24" s="22"/>
      <c r="E24" s="23"/>
      <c r="F24" s="24"/>
      <c r="G24" s="24"/>
      <c r="H24" s="23"/>
      <c r="I24" s="24"/>
      <c r="J24" s="24"/>
      <c r="K24" s="24">
        <f t="shared" si="1"/>
        <v>0</v>
      </c>
      <c r="L24" s="41">
        <f t="shared" si="2"/>
        <v>0</v>
      </c>
      <c r="M24" s="42"/>
      <c r="N24" s="41"/>
      <c r="O24" s="43"/>
      <c r="P24" s="45"/>
    </row>
    <row r="25" spans="1:16">
      <c r="A25" s="20">
        <v>2033</v>
      </c>
      <c r="B25" s="29"/>
      <c r="C25" s="29"/>
      <c r="D25" s="22"/>
      <c r="E25" s="23"/>
      <c r="F25" s="24"/>
      <c r="G25" s="24"/>
      <c r="H25" s="23"/>
      <c r="I25" s="24"/>
      <c r="J25" s="24"/>
      <c r="K25" s="24">
        <f t="shared" si="1"/>
        <v>0</v>
      </c>
      <c r="L25" s="41">
        <f t="shared" si="2"/>
        <v>0</v>
      </c>
      <c r="M25" s="42"/>
      <c r="N25" s="41"/>
      <c r="O25" s="43"/>
      <c r="P25" s="45"/>
    </row>
    <row r="26" spans="1:16">
      <c r="A26" s="20">
        <v>2034</v>
      </c>
      <c r="B26" s="29"/>
      <c r="C26" s="29"/>
      <c r="D26" s="22"/>
      <c r="E26" s="23"/>
      <c r="F26" s="24"/>
      <c r="G26" s="24"/>
      <c r="H26" s="23"/>
      <c r="I26" s="24"/>
      <c r="J26" s="24"/>
      <c r="K26" s="24">
        <f t="shared" si="1"/>
        <v>0</v>
      </c>
      <c r="L26" s="41">
        <f t="shared" si="2"/>
        <v>0</v>
      </c>
      <c r="M26" s="42"/>
      <c r="N26" s="41"/>
      <c r="O26" s="43"/>
      <c r="P26" s="45"/>
    </row>
    <row r="27" spans="1:16">
      <c r="A27" s="20">
        <v>2035</v>
      </c>
      <c r="B27" s="29"/>
      <c r="C27" s="29"/>
      <c r="D27" s="22"/>
      <c r="E27" s="23"/>
      <c r="F27" s="24"/>
      <c r="G27" s="24"/>
      <c r="H27" s="23"/>
      <c r="I27" s="24"/>
      <c r="J27" s="24"/>
      <c r="K27" s="24">
        <f t="shared" si="1"/>
        <v>0</v>
      </c>
      <c r="L27" s="41">
        <f t="shared" si="2"/>
        <v>0</v>
      </c>
      <c r="M27" s="42"/>
      <c r="N27" s="41"/>
      <c r="O27" s="43"/>
      <c r="P27" s="45"/>
    </row>
    <row r="28" spans="1:16">
      <c r="A28" s="30" t="s">
        <v>20</v>
      </c>
      <c r="B28" s="31">
        <f>SUM(B6:B27)</f>
        <v>118.48</v>
      </c>
      <c r="C28" s="31">
        <f>SUM(C6:C27)</f>
        <v>62.24</v>
      </c>
      <c r="D28" s="22">
        <f>SUM(B28:C28)</f>
        <v>180.72</v>
      </c>
      <c r="E28" s="32">
        <f t="shared" ref="E28:K28" si="3">SUM(E6:E27)</f>
        <v>82</v>
      </c>
      <c r="F28" s="33">
        <f t="shared" si="3"/>
        <v>10.301515</v>
      </c>
      <c r="G28" s="33">
        <f t="shared" si="3"/>
        <v>10.301515</v>
      </c>
      <c r="H28" s="32">
        <f t="shared" si="3"/>
        <v>246</v>
      </c>
      <c r="I28" s="33">
        <f t="shared" si="3"/>
        <v>68.894769</v>
      </c>
      <c r="J28" s="33">
        <f t="shared" si="3"/>
        <v>68.78445</v>
      </c>
      <c r="K28" s="24">
        <f t="shared" si="3"/>
        <v>79.085965</v>
      </c>
      <c r="L28" s="41">
        <f>D28-K28</f>
        <v>101.634035</v>
      </c>
      <c r="M28" s="48"/>
      <c r="N28" s="49">
        <f>SUM(N6:N27)</f>
        <v>0</v>
      </c>
      <c r="O28" s="50"/>
      <c r="P28" s="45">
        <v>105.88</v>
      </c>
    </row>
    <row r="29" spans="1:16">
      <c r="A29" s="34" t="s">
        <v>21</v>
      </c>
      <c r="B29" s="35"/>
      <c r="C29" s="35"/>
      <c r="D29" s="35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</row>
  </sheetData>
  <mergeCells count="18">
    <mergeCell ref="A1:P1"/>
    <mergeCell ref="A2:G2"/>
    <mergeCell ref="B3:D3"/>
    <mergeCell ref="E3:K3"/>
    <mergeCell ref="M3:N3"/>
    <mergeCell ref="E4:G4"/>
    <mergeCell ref="H4:J4"/>
    <mergeCell ref="A29:P29"/>
    <mergeCell ref="A3:A5"/>
    <mergeCell ref="B4:B5"/>
    <mergeCell ref="C4:C5"/>
    <mergeCell ref="D4:D5"/>
    <mergeCell ref="K4:K5"/>
    <mergeCell ref="L3:L5"/>
    <mergeCell ref="M4:M5"/>
    <mergeCell ref="N4:N5"/>
    <mergeCell ref="O3:O5"/>
    <mergeCell ref="P3:P5"/>
  </mergeCells>
  <pageMargins left="0.196527777777778" right="0.196527777777778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dcterms:created xsi:type="dcterms:W3CDTF">2015-11-10T06:16:00Z</dcterms:created>
  <cp:lastPrinted>2016-06-17T08:41:00Z</cp:lastPrinted>
  <dcterms:modified xsi:type="dcterms:W3CDTF">2024-04-10T03:08:54Z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ubyTemplateID" linkTarget="0">
    <vt:lpwstr>11</vt:lpwstr>
  </property>
  <property fmtid="{D5CDD505-2E9C-101B-9397-08002B2CF9AE}" pid="4" name="ICV">
    <vt:lpwstr>F670398A350F42BEABFDAD9132A7C25F_12</vt:lpwstr>
  </property>
</Properties>
</file>